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Invoice" sheetId="1" r:id="rId1"/>
  </sheets>
  <definedNames/>
  <calcPr fullCalcOnLoad="1"/>
</workbook>
</file>

<file path=xl/sharedStrings.xml><?xml version="1.0" encoding="utf-8"?>
<sst xmlns="http://schemas.openxmlformats.org/spreadsheetml/2006/main" count="82" uniqueCount="76">
  <si>
    <t>Steps:</t>
  </si>
  <si>
    <r>
      <t xml:space="preserve">1. Customer fill </t>
    </r>
    <r>
      <rPr>
        <b/>
        <sz val="12"/>
        <color indexed="11"/>
        <rFont val="宋体"/>
        <family val="0"/>
      </rPr>
      <t>Green Cells</t>
    </r>
  </si>
  <si>
    <t>2. Send Finished list to our email box.</t>
  </si>
  <si>
    <t>Package Delivery Address</t>
  </si>
  <si>
    <t>Name:</t>
  </si>
  <si>
    <t>Contact person</t>
  </si>
  <si>
    <t>Address:</t>
  </si>
  <si>
    <t>Paypal Account:</t>
  </si>
  <si>
    <t>City:</t>
  </si>
  <si>
    <t>EMS package:</t>
  </si>
  <si>
    <t>Email:</t>
  </si>
  <si>
    <t>Country:</t>
  </si>
  <si>
    <t>Balance :</t>
  </si>
  <si>
    <t>Website:</t>
  </si>
  <si>
    <t>www.taobaobuying.com</t>
  </si>
  <si>
    <t>Post Code:</t>
  </si>
  <si>
    <t>Buyer:</t>
  </si>
  <si>
    <t>Telephone:</t>
  </si>
  <si>
    <t>Part 1: Product+domesic freight</t>
  </si>
  <si>
    <t>Item #</t>
  </si>
  <si>
    <t>Status</t>
  </si>
  <si>
    <t>TB_seller</t>
  </si>
  <si>
    <t>Name</t>
  </si>
  <si>
    <t>Link</t>
  </si>
  <si>
    <t>Count</t>
  </si>
  <si>
    <t>Price</t>
  </si>
  <si>
    <t>Shipping</t>
  </si>
  <si>
    <t>Total</t>
  </si>
  <si>
    <t>Buyer Comments</t>
  </si>
  <si>
    <t>example</t>
  </si>
  <si>
    <t>ordered</t>
  </si>
  <si>
    <r>
      <t>购物天地</t>
    </r>
    <r>
      <rPr>
        <i/>
        <sz val="9"/>
        <color indexed="22"/>
        <rFont val="Arial"/>
        <family val="2"/>
      </rPr>
      <t>999</t>
    </r>
  </si>
  <si>
    <t xml:space="preserve">example </t>
  </si>
  <si>
    <t>http://auction1.taobao.com/auction/item_detail-0db2-58c3285077c97b0265b1dfba6dfc24a6.jhtmlhttp://item.taobao.com/item.htm?id=17332549170&amp;ali_refid=a3_420434_1006:1102670695:6:%B1%A3%C2%DE:4858478584c63fa0bb210df50e9ef835&amp;ali_trackid=1_4858478584c63fa0bb210df50e9ef835&amp;spm=a230r.1.17.2.wDIH7A</t>
  </si>
  <si>
    <t>black  175/95(L)</t>
  </si>
  <si>
    <t>Part 2:commission(10% of total your item cost+domestic shipping)</t>
  </si>
  <si>
    <t xml:space="preserve"> </t>
  </si>
  <si>
    <t>Part1*0.1</t>
  </si>
  <si>
    <t>Part 3: Shipping(55% of EMS company)</t>
  </si>
  <si>
    <t>To</t>
  </si>
  <si>
    <t>Weight</t>
  </si>
  <si>
    <t>Shipping Fee</t>
  </si>
  <si>
    <r>
      <t>Packaging Fee</t>
    </r>
    <r>
      <rPr>
        <sz val="12"/>
        <rFont val="Arial"/>
        <family val="2"/>
      </rPr>
      <t xml:space="preserve">: </t>
    </r>
    <r>
      <rPr>
        <b/>
        <sz val="10"/>
        <color indexed="10"/>
        <rFont val="Arial"/>
        <family val="2"/>
      </rPr>
      <t>If your package less than or equal to 10KG,we charge 10CNY.If more than 10KG,we charge 20CNY</t>
    </r>
  </si>
  <si>
    <t>Package 1.</t>
  </si>
  <si>
    <t>unknown</t>
  </si>
  <si>
    <t>Package 2.</t>
  </si>
  <si>
    <t>Package 3.</t>
  </si>
  <si>
    <t>Package 4.</t>
  </si>
  <si>
    <t>Part 4: Insurance (5% of whole payment,but it`s optional)</t>
  </si>
  <si>
    <t>With Insurance</t>
  </si>
  <si>
    <t>Note:The insurance includes 2 shippings(domestic and international shipping)</t>
  </si>
  <si>
    <t>If your parcel lost or damaged on the way,we pay for this.</t>
  </si>
  <si>
    <t>So for safty,your package is insured by default in the invoice.</t>
  </si>
  <si>
    <t>But if you wouldn`t like to add it,Pls ask for removing it.</t>
  </si>
  <si>
    <t>Part 5:Custom Fee</t>
  </si>
  <si>
    <t>(China custom will charge 8cny for each package)</t>
  </si>
  <si>
    <t>Package Quantity</t>
  </si>
  <si>
    <t>Costom Fee</t>
  </si>
  <si>
    <t>Part 6:  Total Price</t>
  </si>
  <si>
    <t>Method</t>
  </si>
  <si>
    <t>Paypal</t>
  </si>
  <si>
    <t>(WestUnion,Paypal, click the  cell)</t>
  </si>
  <si>
    <t>Balance:</t>
  </si>
  <si>
    <t>History:</t>
  </si>
  <si>
    <t>date</t>
  </si>
  <si>
    <t>received</t>
  </si>
  <si>
    <t>taobaobuying786@gmail.com</t>
  </si>
  <si>
    <t>taobaobuying786@yahoo.com</t>
  </si>
  <si>
    <t>Sunny</t>
  </si>
  <si>
    <t>www.taobaobuying.com   Invoice - USD
Friendly Reminder:Our exchange rate changes to 1CNY=0.168USD</t>
  </si>
  <si>
    <t>(Exchange rate:1CNY=0.168USD)</t>
  </si>
  <si>
    <t>taobaobuying786</t>
  </si>
  <si>
    <t>Email:</t>
  </si>
  <si>
    <t>Skype ID:</t>
  </si>
  <si>
    <t>Customer Info.</t>
  </si>
  <si>
    <t>Our Info.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</si>
</sst>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.00;\-&quot;US$&quot;#,##0.00"/>
    <numFmt numFmtId="177" formatCode="#,##0.00_ "/>
    <numFmt numFmtId="178" formatCode="&quot;US$&quot;#,##0.00;[Red]\-&quot;US$&quot;#,##0.00"/>
    <numFmt numFmtId="179" formatCode="0.00_ "/>
  </numFmts>
  <fonts count="51">
    <font>
      <sz val="1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2"/>
      <color indexed="2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宋体"/>
      <family val="0"/>
    </font>
    <font>
      <sz val="12"/>
      <color indexed="10"/>
      <name val="Arial"/>
      <family val="2"/>
    </font>
    <font>
      <b/>
      <sz val="8"/>
      <color indexed="10"/>
      <name val="Arial"/>
      <family val="2"/>
    </font>
    <font>
      <sz val="12"/>
      <color indexed="10"/>
      <name val="宋体"/>
      <family val="0"/>
    </font>
    <font>
      <b/>
      <u val="single"/>
      <sz val="16"/>
      <color indexed="10"/>
      <name val="宋体"/>
      <family val="0"/>
    </font>
    <font>
      <b/>
      <sz val="12"/>
      <color indexed="12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sz val="14"/>
      <color indexed="12"/>
      <name val="Arial"/>
      <family val="2"/>
    </font>
    <font>
      <sz val="14"/>
      <name val="宋体"/>
      <family val="0"/>
    </font>
    <font>
      <b/>
      <sz val="12"/>
      <name val="Arial"/>
      <family val="2"/>
    </font>
    <font>
      <i/>
      <sz val="9"/>
      <color indexed="22"/>
      <name val="Arial"/>
      <family val="2"/>
    </font>
    <font>
      <i/>
      <sz val="9"/>
      <color indexed="22"/>
      <name val="宋体"/>
      <family val="0"/>
    </font>
    <font>
      <i/>
      <u val="single"/>
      <sz val="12"/>
      <color indexed="22"/>
      <name val="宋体"/>
      <family val="0"/>
    </font>
    <font>
      <u val="single"/>
      <sz val="12"/>
      <color indexed="20"/>
      <name val="宋体"/>
      <family val="0"/>
    </font>
    <font>
      <sz val="6"/>
      <name val="宋体"/>
      <family val="0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63"/>
      <name val="ˎ̥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12"/>
      <color indexed="11"/>
      <name val="宋体"/>
      <family val="0"/>
    </font>
    <font>
      <b/>
      <sz val="10"/>
      <color indexed="10"/>
      <name val="Arial"/>
      <family val="2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5" fillId="17" borderId="6" applyNumberFormat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16" borderId="8" applyNumberFormat="0" applyAlignment="0" applyProtection="0"/>
    <xf numFmtId="0" fontId="15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0">
    <xf numFmtId="0" fontId="0" fillId="0" borderId="0" xfId="0" applyAlignment="1">
      <alignment/>
    </xf>
    <xf numFmtId="0" fontId="20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24" borderId="0" xfId="0" applyFont="1" applyFill="1" applyAlignment="1">
      <alignment horizontal="left" vertical="center"/>
    </xf>
    <xf numFmtId="0" fontId="23" fillId="24" borderId="0" xfId="0" applyFont="1" applyFill="1" applyBorder="1" applyAlignment="1">
      <alignment vertical="center"/>
    </xf>
    <xf numFmtId="0" fontId="24" fillId="24" borderId="0" xfId="0" applyFont="1" applyFill="1" applyBorder="1" applyAlignment="1">
      <alignment vertical="center"/>
    </xf>
    <xf numFmtId="0" fontId="25" fillId="24" borderId="0" xfId="0" applyFont="1" applyFill="1" applyBorder="1" applyAlignment="1">
      <alignment horizontal="left" vertical="center"/>
    </xf>
    <xf numFmtId="0" fontId="26" fillId="24" borderId="0" xfId="0" applyFont="1" applyFill="1" applyBorder="1" applyAlignment="1">
      <alignment vertical="center"/>
    </xf>
    <xf numFmtId="0" fontId="28" fillId="16" borderId="10" xfId="0" applyFont="1" applyFill="1" applyBorder="1" applyAlignment="1">
      <alignment horizontal="left"/>
    </xf>
    <xf numFmtId="0" fontId="21" fillId="16" borderId="0" xfId="0" applyFont="1" applyFill="1" applyBorder="1" applyAlignment="1">
      <alignment horizontal="center"/>
    </xf>
    <xf numFmtId="0" fontId="0" fillId="16" borderId="0" xfId="0" applyFill="1" applyBorder="1" applyAlignment="1">
      <alignment/>
    </xf>
    <xf numFmtId="0" fontId="28" fillId="16" borderId="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1" fillId="10" borderId="11" xfId="0" applyFont="1" applyFill="1" applyBorder="1" applyAlignment="1" applyProtection="1">
      <alignment/>
      <protection locked="0"/>
    </xf>
    <xf numFmtId="0" fontId="29" fillId="0" borderId="0" xfId="0" applyFont="1" applyBorder="1" applyAlignment="1">
      <alignment vertical="center"/>
    </xf>
    <xf numFmtId="0" fontId="18" fillId="10" borderId="0" xfId="40" applyFill="1" applyBorder="1" applyAlignment="1" applyProtection="1">
      <alignment/>
      <protection locked="0"/>
    </xf>
    <xf numFmtId="0" fontId="2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8" fillId="0" borderId="0" xfId="40" applyFill="1" applyBorder="1" applyAlignment="1" applyProtection="1">
      <alignment horizontal="left"/>
      <protection locked="0"/>
    </xf>
    <xf numFmtId="0" fontId="18" fillId="0" borderId="0" xfId="40" applyFill="1" applyBorder="1" applyAlignment="1" applyProtection="1">
      <alignment horizontal="left"/>
      <protection/>
    </xf>
    <xf numFmtId="176" fontId="29" fillId="0" borderId="0" xfId="0" applyNumberFormat="1" applyFont="1" applyFill="1" applyBorder="1" applyAlignment="1">
      <alignment horizontal="left"/>
    </xf>
    <xf numFmtId="176" fontId="0" fillId="0" borderId="0" xfId="0" applyNumberFormat="1" applyAlignment="1">
      <alignment horizontal="left"/>
    </xf>
    <xf numFmtId="0" fontId="18" fillId="0" borderId="0" xfId="40" applyFont="1" applyFill="1" applyBorder="1" applyAlignment="1" applyProtection="1">
      <alignment horizontal="left"/>
      <protection locked="0"/>
    </xf>
    <xf numFmtId="0" fontId="21" fillId="16" borderId="10" xfId="0" applyFont="1" applyFill="1" applyBorder="1" applyAlignment="1">
      <alignment horizontal="left" vertical="center"/>
    </xf>
    <xf numFmtId="8" fontId="33" fillId="16" borderId="0" xfId="0" applyNumberFormat="1" applyFont="1" applyFill="1" applyBorder="1" applyAlignment="1">
      <alignment horizontal="left" vertical="center"/>
    </xf>
    <xf numFmtId="0" fontId="33" fillId="16" borderId="0" xfId="0" applyFont="1" applyFill="1" applyBorder="1" applyAlignment="1">
      <alignment horizontal="left" vertical="center"/>
    </xf>
    <xf numFmtId="0" fontId="21" fillId="16" borderId="0" xfId="0" applyFont="1" applyFill="1" applyBorder="1" applyAlignment="1">
      <alignment horizontal="left" vertical="center"/>
    </xf>
    <xf numFmtId="0" fontId="21" fillId="16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34" fillId="0" borderId="10" xfId="0" applyFont="1" applyBorder="1" applyAlignment="1">
      <alignment horizontal="left" wrapText="1"/>
    </xf>
    <xf numFmtId="0" fontId="34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34" fillId="0" borderId="0" xfId="0" applyFont="1" applyBorder="1" applyAlignment="1">
      <alignment wrapText="1"/>
    </xf>
    <xf numFmtId="0" fontId="36" fillId="0" borderId="0" xfId="4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10" borderId="0" xfId="0" applyFill="1" applyBorder="1" applyAlignment="1" applyProtection="1">
      <alignment/>
      <protection locked="0"/>
    </xf>
    <xf numFmtId="0" fontId="37" fillId="10" borderId="0" xfId="4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8" fillId="0" borderId="0" xfId="0" applyFont="1" applyBorder="1" applyAlignment="1" applyProtection="1">
      <alignment vertical="center" wrapText="1"/>
      <protection locked="0"/>
    </xf>
    <xf numFmtId="0" fontId="18" fillId="10" borderId="0" xfId="40" applyNumberFormat="1" applyFill="1" applyBorder="1" applyAlignment="1" applyProtection="1">
      <alignment horizontal="left" vertical="center"/>
      <protection locked="0"/>
    </xf>
    <xf numFmtId="0" fontId="0" fillId="1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Border="1" applyAlignment="1" applyProtection="1">
      <alignment horizontal="right" vertical="center"/>
      <protection locked="0"/>
    </xf>
    <xf numFmtId="49" fontId="33" fillId="16" borderId="0" xfId="0" applyNumberFormat="1" applyFont="1" applyFill="1" applyBorder="1" applyAlignment="1">
      <alignment horizontal="left" vertical="center"/>
    </xf>
    <xf numFmtId="0" fontId="24" fillId="16" borderId="0" xfId="0" applyFont="1" applyFill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9" fontId="21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77" fontId="21" fillId="0" borderId="0" xfId="0" applyNumberFormat="1" applyFont="1" applyBorder="1" applyAlignment="1">
      <alignment horizontal="left" vertical="center"/>
    </xf>
    <xf numFmtId="177" fontId="21" fillId="0" borderId="0" xfId="0" applyNumberFormat="1" applyFont="1" applyBorder="1" applyAlignment="1" applyProtection="1">
      <alignment horizontal="left" vertical="center"/>
      <protection locked="0"/>
    </xf>
    <xf numFmtId="0" fontId="24" fillId="24" borderId="0" xfId="0" applyFont="1" applyFill="1" applyBorder="1" applyAlignment="1" applyProtection="1">
      <alignment horizontal="left" vertical="center"/>
      <protection locked="0"/>
    </xf>
    <xf numFmtId="0" fontId="21" fillId="24" borderId="0" xfId="0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2" fillId="0" borderId="0" xfId="0" applyFont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177" fontId="21" fillId="0" borderId="0" xfId="0" applyNumberFormat="1" applyFont="1" applyBorder="1" applyAlignment="1" applyProtection="1">
      <alignment horizontal="left" vertical="center"/>
      <protection/>
    </xf>
    <xf numFmtId="0" fontId="40" fillId="0" borderId="0" xfId="0" applyFont="1" applyBorder="1" applyAlignment="1">
      <alignment vertical="center"/>
    </xf>
    <xf numFmtId="0" fontId="41" fillId="0" borderId="0" xfId="0" applyFont="1" applyAlignment="1">
      <alignment/>
    </xf>
    <xf numFmtId="176" fontId="33" fillId="16" borderId="0" xfId="0" applyNumberFormat="1" applyFont="1" applyFill="1" applyBorder="1" applyAlignment="1">
      <alignment horizontal="left" vertical="center"/>
    </xf>
    <xf numFmtId="0" fontId="21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8" fontId="33" fillId="0" borderId="0" xfId="0" applyNumberFormat="1" applyFont="1" applyBorder="1" applyAlignment="1">
      <alignment horizontal="left" vertical="center"/>
    </xf>
    <xf numFmtId="7" fontId="42" fillId="16" borderId="0" xfId="0" applyNumberFormat="1" applyFont="1" applyFill="1" applyBorder="1" applyAlignment="1">
      <alignment horizontal="left" vertical="center"/>
    </xf>
    <xf numFmtId="0" fontId="42" fillId="16" borderId="0" xfId="0" applyNumberFormat="1" applyFont="1" applyFill="1" applyBorder="1" applyAlignment="1" applyProtection="1">
      <alignment horizontal="left" vertical="center"/>
      <protection locked="0"/>
    </xf>
    <xf numFmtId="0" fontId="33" fillId="16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176" fontId="42" fillId="0" borderId="0" xfId="0" applyNumberFormat="1" applyFont="1" applyFill="1" applyBorder="1" applyAlignment="1">
      <alignment horizontal="left" vertical="center"/>
    </xf>
    <xf numFmtId="0" fontId="43" fillId="0" borderId="0" xfId="0" applyNumberFormat="1" applyFont="1" applyFill="1" applyBorder="1" applyAlignment="1" applyProtection="1">
      <alignment horizontal="left" vertical="center"/>
      <protection locked="0"/>
    </xf>
    <xf numFmtId="178" fontId="33" fillId="16" borderId="0" xfId="0" applyNumberFormat="1" applyFont="1" applyFill="1" applyBorder="1" applyAlignment="1">
      <alignment horizontal="left" vertical="center"/>
    </xf>
    <xf numFmtId="176" fontId="33" fillId="0" borderId="0" xfId="0" applyNumberFormat="1" applyFont="1" applyBorder="1" applyAlignment="1">
      <alignment horizontal="left" vertical="center"/>
    </xf>
    <xf numFmtId="0" fontId="44" fillId="0" borderId="10" xfId="0" applyFont="1" applyBorder="1" applyAlignment="1" applyProtection="1">
      <alignment horizontal="left" vertical="center"/>
      <protection locked="0"/>
    </xf>
    <xf numFmtId="179" fontId="45" fillId="0" borderId="0" xfId="0" applyNumberFormat="1" applyFont="1" applyBorder="1" applyAlignment="1" applyProtection="1">
      <alignment vertical="center"/>
      <protection/>
    </xf>
    <xf numFmtId="0" fontId="46" fillId="0" borderId="0" xfId="0" applyFont="1" applyBorder="1" applyAlignment="1">
      <alignment vertical="center"/>
    </xf>
    <xf numFmtId="0" fontId="22" fillId="24" borderId="0" xfId="0" applyFont="1" applyFill="1" applyBorder="1" applyAlignment="1">
      <alignment vertical="center"/>
    </xf>
    <xf numFmtId="177" fontId="22" fillId="24" borderId="0" xfId="0" applyNumberFormat="1" applyFont="1" applyFill="1" applyBorder="1" applyAlignment="1">
      <alignment vertical="center"/>
    </xf>
    <xf numFmtId="178" fontId="22" fillId="24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177" fontId="24" fillId="0" borderId="0" xfId="0" applyNumberFormat="1" applyFont="1" applyFill="1" applyBorder="1" applyAlignment="1">
      <alignment vertical="center"/>
    </xf>
    <xf numFmtId="49" fontId="21" fillId="0" borderId="0" xfId="0" applyNumberFormat="1" applyFont="1" applyBorder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 vertical="center"/>
      <protection locked="0"/>
    </xf>
    <xf numFmtId="0" fontId="47" fillId="24" borderId="0" xfId="0" applyFont="1" applyFill="1" applyBorder="1" applyAlignment="1">
      <alignment horizontal="left" vertical="center"/>
    </xf>
    <xf numFmtId="0" fontId="24" fillId="24" borderId="11" xfId="0" applyFont="1" applyFill="1" applyBorder="1" applyAlignment="1">
      <alignment vertical="center"/>
    </xf>
    <xf numFmtId="0" fontId="28" fillId="16" borderId="0" xfId="0" applyFont="1" applyFill="1" applyBorder="1" applyAlignment="1">
      <alignment horizontal="left"/>
    </xf>
    <xf numFmtId="0" fontId="21" fillId="16" borderId="11" xfId="0" applyFont="1" applyFill="1" applyBorder="1" applyAlignment="1">
      <alignment/>
    </xf>
    <xf numFmtId="0" fontId="21" fillId="10" borderId="11" xfId="0" applyFont="1" applyFill="1" applyBorder="1" applyAlignment="1" applyProtection="1">
      <alignment wrapText="1"/>
      <protection locked="0"/>
    </xf>
    <xf numFmtId="49" fontId="21" fillId="10" borderId="11" xfId="0" applyNumberFormat="1" applyFont="1" applyFill="1" applyBorder="1" applyAlignment="1" applyProtection="1">
      <alignment/>
      <protection locked="0"/>
    </xf>
    <xf numFmtId="0" fontId="21" fillId="16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1" fillId="0" borderId="11" xfId="0" applyFont="1" applyBorder="1" applyAlignment="1">
      <alignment vertical="center"/>
    </xf>
    <xf numFmtId="0" fontId="34" fillId="0" borderId="11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10" borderId="11" xfId="0" applyFont="1" applyFill="1" applyBorder="1" applyAlignment="1" applyProtection="1">
      <alignment wrapText="1"/>
      <protection locked="0"/>
    </xf>
    <xf numFmtId="0" fontId="0" fillId="10" borderId="11" xfId="0" applyFont="1" applyFill="1" applyBorder="1" applyAlignment="1" applyProtection="1">
      <alignment/>
      <protection locked="0"/>
    </xf>
    <xf numFmtId="0" fontId="0" fillId="10" borderId="11" xfId="0" applyFill="1" applyBorder="1" applyAlignment="1" applyProtection="1">
      <alignment/>
      <protection locked="0"/>
    </xf>
    <xf numFmtId="0" fontId="0" fillId="0" borderId="0" xfId="0" applyFill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1" fillId="0" borderId="12" xfId="0" applyFont="1" applyBorder="1" applyAlignment="1">
      <alignment horizontal="left" vertical="center"/>
    </xf>
    <xf numFmtId="49" fontId="21" fillId="0" borderId="13" xfId="0" applyNumberFormat="1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33" fillId="16" borderId="0" xfId="0" applyFont="1" applyFill="1" applyBorder="1" applyAlignment="1">
      <alignment horizontal="left" vertical="center"/>
    </xf>
    <xf numFmtId="0" fontId="31" fillId="24" borderId="10" xfId="0" applyFont="1" applyFill="1" applyBorder="1" applyAlignment="1">
      <alignment horizontal="left"/>
    </xf>
    <xf numFmtId="0" fontId="32" fillId="24" borderId="0" xfId="0" applyFont="1" applyFill="1" applyAlignment="1">
      <alignment horizontal="left"/>
    </xf>
    <xf numFmtId="176" fontId="31" fillId="24" borderId="10" xfId="0" applyNumberFormat="1" applyFont="1" applyFill="1" applyBorder="1" applyAlignment="1">
      <alignment horizontal="left"/>
    </xf>
    <xf numFmtId="176" fontId="32" fillId="24" borderId="0" xfId="0" applyNumberFormat="1" applyFont="1" applyFill="1" applyAlignment="1">
      <alignment horizontal="left"/>
    </xf>
    <xf numFmtId="0" fontId="29" fillId="0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8" fillId="10" borderId="0" xfId="40" applyFill="1" applyBorder="1" applyAlignment="1" applyProtection="1">
      <alignment/>
      <protection locked="0"/>
    </xf>
    <xf numFmtId="0" fontId="18" fillId="10" borderId="11" xfId="40" applyFill="1" applyBorder="1" applyAlignment="1" applyProtection="1">
      <alignment/>
      <protection locked="0"/>
    </xf>
    <xf numFmtId="0" fontId="21" fillId="10" borderId="0" xfId="0" applyFont="1" applyFill="1" applyBorder="1" applyAlignment="1" applyProtection="1">
      <alignment/>
      <protection locked="0"/>
    </xf>
    <xf numFmtId="0" fontId="21" fillId="10" borderId="11" xfId="0" applyFont="1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27" fillId="0" borderId="15" xfId="4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16" borderId="0" xfId="0" applyFill="1" applyBorder="1" applyAlignment="1">
      <alignment/>
    </xf>
    <xf numFmtId="0" fontId="30" fillId="0" borderId="0" xfId="0" applyFont="1" applyBorder="1" applyAlignment="1">
      <alignment horizontal="center" vertical="center"/>
    </xf>
    <xf numFmtId="49" fontId="18" fillId="0" borderId="0" xfId="4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obaobuying.com" TargetMode="External" /><Relationship Id="rId2" Type="http://schemas.openxmlformats.org/officeDocument/2006/relationships/hyperlink" Target="mailto:taobaobuying786@gmail.com" TargetMode="External" /><Relationship Id="rId3" Type="http://schemas.openxmlformats.org/officeDocument/2006/relationships/hyperlink" Target="mailto:taobaobuying786@yahoo.com" TargetMode="External" /><Relationship Id="rId4" Type="http://schemas.openxmlformats.org/officeDocument/2006/relationships/hyperlink" Target="http://www.taobaobuying.com%20%20%20Invoice%20-%20USD&#xA;Friendly%20Reminder:Our%20exchange%20rate%20changes%20to%201CNY=0.165US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 topLeftCell="A1">
      <selection activeCell="C21" sqref="C21"/>
    </sheetView>
  </sheetViews>
  <sheetFormatPr defaultColWidth="9.00390625" defaultRowHeight="14.25"/>
  <cols>
    <col min="1" max="1" width="8.375" style="4" customWidth="1"/>
    <col min="2" max="2" width="16.25390625" style="5" customWidth="1"/>
    <col min="3" max="3" width="18.625" style="6" customWidth="1"/>
    <col min="4" max="4" width="16.00390625" style="6" customWidth="1"/>
    <col min="5" max="5" width="15.75390625" style="6" customWidth="1"/>
    <col min="6" max="6" width="7.50390625" style="6" customWidth="1"/>
    <col min="7" max="7" width="9.50390625" style="6" customWidth="1"/>
    <col min="8" max="8" width="9.625" style="6" customWidth="1"/>
    <col min="9" max="9" width="10.125" style="5" customWidth="1"/>
    <col min="10" max="10" width="21.50390625" style="5" customWidth="1"/>
    <col min="11" max="16384" width="9.00390625" style="7" customWidth="1"/>
  </cols>
  <sheetData>
    <row r="1" spans="1:10" ht="34.5" customHeight="1">
      <c r="A1" s="8" t="s">
        <v>0</v>
      </c>
      <c r="B1" s="9" t="s">
        <v>1</v>
      </c>
      <c r="C1" s="9"/>
      <c r="D1" s="10"/>
      <c r="E1" s="11"/>
      <c r="F1" s="9" t="s">
        <v>2</v>
      </c>
      <c r="G1" s="11"/>
      <c r="H1" s="12"/>
      <c r="I1" s="90"/>
      <c r="J1" s="91"/>
    </row>
    <row r="2" spans="1:10" ht="41.25" customHeight="1">
      <c r="A2" s="124" t="s">
        <v>69</v>
      </c>
      <c r="B2" s="125"/>
      <c r="C2" s="125"/>
      <c r="D2" s="125"/>
      <c r="E2" s="125"/>
      <c r="F2" s="125"/>
      <c r="G2" s="125"/>
      <c r="H2" s="125"/>
      <c r="I2" s="125"/>
      <c r="J2" s="126"/>
    </row>
    <row r="3" spans="1:10" ht="15.75" customHeight="1">
      <c r="A3" s="13" t="s">
        <v>74</v>
      </c>
      <c r="B3" s="14"/>
      <c r="C3" s="127"/>
      <c r="D3" s="127"/>
      <c r="E3" s="16" t="s">
        <v>75</v>
      </c>
      <c r="F3" s="127"/>
      <c r="G3" s="127"/>
      <c r="H3" s="15"/>
      <c r="I3" s="92" t="s">
        <v>3</v>
      </c>
      <c r="J3" s="93"/>
    </row>
    <row r="4" spans="1:12" ht="12.75" customHeight="1">
      <c r="A4" s="117" t="s">
        <v>4</v>
      </c>
      <c r="B4" s="118"/>
      <c r="C4" s="121"/>
      <c r="D4" s="122"/>
      <c r="E4" s="20" t="s">
        <v>5</v>
      </c>
      <c r="F4" s="128" t="s">
        <v>68</v>
      </c>
      <c r="G4" s="128"/>
      <c r="H4" s="128"/>
      <c r="I4" s="22" t="s">
        <v>4</v>
      </c>
      <c r="J4" s="94"/>
      <c r="L4" s="34"/>
    </row>
    <row r="5" spans="1:10" ht="15">
      <c r="A5" s="117" t="s">
        <v>72</v>
      </c>
      <c r="B5" s="118"/>
      <c r="C5" s="119"/>
      <c r="D5" s="120"/>
      <c r="E5" s="22" t="s">
        <v>73</v>
      </c>
      <c r="F5" s="129" t="s">
        <v>71</v>
      </c>
      <c r="G5" s="22"/>
      <c r="H5" s="23"/>
      <c r="I5" s="22" t="s">
        <v>6</v>
      </c>
      <c r="J5" s="19"/>
    </row>
    <row r="6" spans="1:10" ht="14.25" customHeight="1">
      <c r="A6" s="17" t="s">
        <v>73</v>
      </c>
      <c r="B6" s="22"/>
      <c r="C6" s="121"/>
      <c r="D6" s="122"/>
      <c r="E6" s="22" t="s">
        <v>7</v>
      </c>
      <c r="F6" s="24" t="s">
        <v>67</v>
      </c>
      <c r="G6" s="22"/>
      <c r="H6" s="23"/>
      <c r="I6" s="22" t="s">
        <v>8</v>
      </c>
      <c r="J6" s="19"/>
    </row>
    <row r="7" spans="1:10" ht="14.25" customHeight="1">
      <c r="A7" s="117" t="s">
        <v>9</v>
      </c>
      <c r="B7" s="118"/>
      <c r="C7" s="123"/>
      <c r="D7" s="123"/>
      <c r="E7" s="22" t="s">
        <v>10</v>
      </c>
      <c r="F7" s="24" t="s">
        <v>66</v>
      </c>
      <c r="G7" s="22"/>
      <c r="H7" s="23"/>
      <c r="I7" s="22" t="s">
        <v>11</v>
      </c>
      <c r="J7" s="19"/>
    </row>
    <row r="8" spans="1:10" ht="14.25" customHeight="1">
      <c r="A8" s="113" t="s">
        <v>12</v>
      </c>
      <c r="B8" s="114"/>
      <c r="C8" s="115">
        <f>D59</f>
        <v>-9.1728</v>
      </c>
      <c r="D8" s="116"/>
      <c r="E8" s="22" t="s">
        <v>13</v>
      </c>
      <c r="F8" s="25" t="s">
        <v>14</v>
      </c>
      <c r="G8" s="22"/>
      <c r="H8" s="23"/>
      <c r="I8" s="22" t="s">
        <v>15</v>
      </c>
      <c r="J8" s="19"/>
    </row>
    <row r="9" spans="1:10" ht="14.25" customHeight="1">
      <c r="A9" s="22"/>
      <c r="B9" s="18"/>
      <c r="C9" s="26"/>
      <c r="D9" s="27"/>
      <c r="E9" s="22" t="s">
        <v>16</v>
      </c>
      <c r="F9" s="28"/>
      <c r="G9" s="22"/>
      <c r="H9" s="23"/>
      <c r="I9" s="22" t="s">
        <v>17</v>
      </c>
      <c r="J9" s="95"/>
    </row>
    <row r="10" spans="1:11" ht="15.75">
      <c r="A10" s="29"/>
      <c r="B10" s="30">
        <f>SUM(I13:I36)</f>
        <v>0</v>
      </c>
      <c r="C10" s="31" t="s">
        <v>18</v>
      </c>
      <c r="D10" s="32"/>
      <c r="E10" s="32"/>
      <c r="F10" s="33"/>
      <c r="G10" s="112"/>
      <c r="H10" s="112"/>
      <c r="I10" s="52"/>
      <c r="J10" s="96"/>
      <c r="K10" s="97"/>
    </row>
    <row r="11" spans="1:10" ht="15.75" customHeight="1">
      <c r="A11" s="34" t="s">
        <v>19</v>
      </c>
      <c r="B11" s="34" t="s">
        <v>20</v>
      </c>
      <c r="C11" s="6" t="s">
        <v>21</v>
      </c>
      <c r="D11" s="6" t="s">
        <v>22</v>
      </c>
      <c r="E11" s="6" t="s">
        <v>23</v>
      </c>
      <c r="F11" s="6" t="s">
        <v>24</v>
      </c>
      <c r="G11" s="6" t="s">
        <v>25</v>
      </c>
      <c r="H11" s="6" t="s">
        <v>26</v>
      </c>
      <c r="I11" s="6" t="s">
        <v>27</v>
      </c>
      <c r="J11" s="98" t="s">
        <v>28</v>
      </c>
    </row>
    <row r="12" spans="1:10" s="1" customFormat="1" ht="16.5" customHeight="1">
      <c r="A12" s="35" t="s">
        <v>29</v>
      </c>
      <c r="B12" s="36" t="s">
        <v>30</v>
      </c>
      <c r="C12" s="37" t="s">
        <v>31</v>
      </c>
      <c r="D12" s="38" t="s">
        <v>32</v>
      </c>
      <c r="E12" s="39" t="s">
        <v>33</v>
      </c>
      <c r="F12" s="40">
        <v>1</v>
      </c>
      <c r="G12" s="41">
        <v>238</v>
      </c>
      <c r="H12" s="41">
        <v>15</v>
      </c>
      <c r="I12" s="41">
        <f>G12*F12+H12</f>
        <v>253</v>
      </c>
      <c r="J12" s="99" t="s">
        <v>34</v>
      </c>
    </row>
    <row r="13" spans="1:10" s="2" customFormat="1" ht="17.25" customHeight="1">
      <c r="A13" s="42">
        <v>1</v>
      </c>
      <c r="B13" s="43"/>
      <c r="C13" s="43"/>
      <c r="D13" s="43"/>
      <c r="E13" s="21"/>
      <c r="F13" s="44"/>
      <c r="G13" s="43"/>
      <c r="H13" s="43"/>
      <c r="I13" s="100">
        <f aca="true" t="shared" si="0" ref="I13:I36">F13*G13+H13</f>
        <v>0</v>
      </c>
      <c r="J13" s="101"/>
    </row>
    <row r="14" spans="1:10" s="2" customFormat="1" ht="14.25">
      <c r="A14" s="42">
        <v>2</v>
      </c>
      <c r="B14" s="43"/>
      <c r="C14" s="43"/>
      <c r="D14" s="43"/>
      <c r="E14" s="21"/>
      <c r="F14" s="44"/>
      <c r="G14" s="43"/>
      <c r="H14" s="43"/>
      <c r="I14" s="100">
        <f t="shared" si="0"/>
        <v>0</v>
      </c>
      <c r="J14" s="102"/>
    </row>
    <row r="15" spans="1:10" s="2" customFormat="1" ht="15" customHeight="1">
      <c r="A15" s="42">
        <v>3</v>
      </c>
      <c r="B15" s="43"/>
      <c r="C15" s="43"/>
      <c r="D15" s="43"/>
      <c r="E15" s="21"/>
      <c r="F15" s="44"/>
      <c r="G15" s="43"/>
      <c r="H15" s="43"/>
      <c r="I15" s="100">
        <f t="shared" si="0"/>
        <v>0</v>
      </c>
      <c r="J15" s="102"/>
    </row>
    <row r="16" spans="1:10" s="2" customFormat="1" ht="15" customHeight="1">
      <c r="A16" s="42">
        <v>4</v>
      </c>
      <c r="B16" s="43"/>
      <c r="C16" s="43"/>
      <c r="D16" s="43"/>
      <c r="E16" s="21"/>
      <c r="F16" s="44"/>
      <c r="G16" s="43"/>
      <c r="H16" s="43"/>
      <c r="I16" s="100">
        <f t="shared" si="0"/>
        <v>0</v>
      </c>
      <c r="J16" s="102"/>
    </row>
    <row r="17" spans="1:10" s="2" customFormat="1" ht="14.25">
      <c r="A17" s="42">
        <v>5</v>
      </c>
      <c r="B17" s="43"/>
      <c r="C17" s="43"/>
      <c r="D17" s="43"/>
      <c r="E17" s="21"/>
      <c r="F17" s="44"/>
      <c r="G17" s="43"/>
      <c r="H17" s="43"/>
      <c r="I17" s="100">
        <f t="shared" si="0"/>
        <v>0</v>
      </c>
      <c r="J17" s="102"/>
    </row>
    <row r="18" spans="1:10" s="2" customFormat="1" ht="14.25">
      <c r="A18" s="42">
        <v>6</v>
      </c>
      <c r="B18" s="43"/>
      <c r="C18" s="43"/>
      <c r="D18" s="43"/>
      <c r="E18" s="45"/>
      <c r="F18" s="44"/>
      <c r="G18" s="43"/>
      <c r="H18" s="43"/>
      <c r="I18" s="100">
        <f t="shared" si="0"/>
        <v>0</v>
      </c>
      <c r="J18" s="102"/>
    </row>
    <row r="19" spans="1:10" s="2" customFormat="1" ht="14.25">
      <c r="A19" s="42">
        <v>7</v>
      </c>
      <c r="B19" s="43"/>
      <c r="C19" s="43"/>
      <c r="D19" s="43"/>
      <c r="E19" s="21"/>
      <c r="F19" s="44"/>
      <c r="G19" s="43"/>
      <c r="H19" s="43"/>
      <c r="I19" s="100">
        <f t="shared" si="0"/>
        <v>0</v>
      </c>
      <c r="J19" s="102"/>
    </row>
    <row r="20" spans="1:10" s="2" customFormat="1" ht="14.25">
      <c r="A20" s="42">
        <v>8</v>
      </c>
      <c r="B20" s="43"/>
      <c r="C20" s="43"/>
      <c r="D20" s="43"/>
      <c r="E20" s="21"/>
      <c r="F20" s="44"/>
      <c r="G20" s="43"/>
      <c r="H20" s="43"/>
      <c r="I20" s="100">
        <f t="shared" si="0"/>
        <v>0</v>
      </c>
      <c r="J20" s="102"/>
    </row>
    <row r="21" spans="1:10" s="2" customFormat="1" ht="14.25">
      <c r="A21" s="42">
        <v>9</v>
      </c>
      <c r="B21" s="43"/>
      <c r="C21" s="43"/>
      <c r="D21" s="43"/>
      <c r="E21" s="21"/>
      <c r="F21" s="44"/>
      <c r="G21" s="43"/>
      <c r="H21" s="43"/>
      <c r="I21" s="100">
        <f t="shared" si="0"/>
        <v>0</v>
      </c>
      <c r="J21" s="103"/>
    </row>
    <row r="22" spans="1:11" s="2" customFormat="1" ht="14.25">
      <c r="A22" s="42">
        <v>10</v>
      </c>
      <c r="B22" s="43"/>
      <c r="C22" s="43"/>
      <c r="D22" s="43"/>
      <c r="E22" s="21"/>
      <c r="F22" s="44"/>
      <c r="G22" s="43"/>
      <c r="H22" s="43"/>
      <c r="I22" s="100">
        <f t="shared" si="0"/>
        <v>0</v>
      </c>
      <c r="J22" s="103"/>
      <c r="K22" s="104"/>
    </row>
    <row r="23" spans="1:10" s="2" customFormat="1" ht="14.25">
      <c r="A23" s="42">
        <v>11</v>
      </c>
      <c r="B23" s="43"/>
      <c r="C23" s="43"/>
      <c r="D23" s="43"/>
      <c r="E23" s="21"/>
      <c r="F23" s="44"/>
      <c r="G23" s="43"/>
      <c r="H23" s="43"/>
      <c r="I23" s="100">
        <f t="shared" si="0"/>
        <v>0</v>
      </c>
      <c r="J23" s="103"/>
    </row>
    <row r="24" spans="1:10" s="2" customFormat="1" ht="14.25">
      <c r="A24" s="42">
        <v>12</v>
      </c>
      <c r="B24" s="43"/>
      <c r="C24" s="43"/>
      <c r="D24" s="43"/>
      <c r="E24" s="21"/>
      <c r="F24" s="44"/>
      <c r="G24" s="43"/>
      <c r="H24" s="43"/>
      <c r="I24" s="100">
        <f t="shared" si="0"/>
        <v>0</v>
      </c>
      <c r="J24" s="103"/>
    </row>
    <row r="25" spans="1:10" s="2" customFormat="1" ht="14.25">
      <c r="A25" s="42">
        <v>13</v>
      </c>
      <c r="B25" s="43"/>
      <c r="C25" s="43"/>
      <c r="D25" s="43"/>
      <c r="E25" s="21"/>
      <c r="F25" s="44"/>
      <c r="G25" s="43"/>
      <c r="H25" s="43"/>
      <c r="I25" s="100">
        <f t="shared" si="0"/>
        <v>0</v>
      </c>
      <c r="J25" s="103"/>
    </row>
    <row r="26" spans="1:10" s="2" customFormat="1" ht="14.25">
      <c r="A26" s="42">
        <v>14</v>
      </c>
      <c r="B26" s="43"/>
      <c r="C26" s="43"/>
      <c r="D26" s="43"/>
      <c r="E26" s="21"/>
      <c r="F26" s="44"/>
      <c r="G26" s="43"/>
      <c r="H26" s="43"/>
      <c r="I26" s="100">
        <f t="shared" si="0"/>
        <v>0</v>
      </c>
      <c r="J26" s="103"/>
    </row>
    <row r="27" spans="1:10" s="2" customFormat="1" ht="14.25">
      <c r="A27" s="42">
        <v>15</v>
      </c>
      <c r="B27" s="43"/>
      <c r="C27" s="43"/>
      <c r="D27" s="43"/>
      <c r="E27" s="21"/>
      <c r="F27" s="44"/>
      <c r="G27" s="43"/>
      <c r="H27" s="43"/>
      <c r="I27" s="100">
        <f t="shared" si="0"/>
        <v>0</v>
      </c>
      <c r="J27" s="103"/>
    </row>
    <row r="28" spans="1:10" s="2" customFormat="1" ht="14.25">
      <c r="A28" s="42">
        <v>16</v>
      </c>
      <c r="B28" s="43"/>
      <c r="C28" s="43"/>
      <c r="D28" s="43"/>
      <c r="E28" s="21"/>
      <c r="F28" s="44"/>
      <c r="G28" s="43"/>
      <c r="H28" s="43"/>
      <c r="I28" s="100">
        <f t="shared" si="0"/>
        <v>0</v>
      </c>
      <c r="J28" s="103"/>
    </row>
    <row r="29" spans="1:10" s="2" customFormat="1" ht="14.25">
      <c r="A29" s="42">
        <v>17</v>
      </c>
      <c r="B29" s="43"/>
      <c r="C29" s="43"/>
      <c r="D29" s="43"/>
      <c r="E29" s="21"/>
      <c r="F29" s="44"/>
      <c r="G29" s="43"/>
      <c r="H29" s="43"/>
      <c r="I29" s="100">
        <f t="shared" si="0"/>
        <v>0</v>
      </c>
      <c r="J29" s="103"/>
    </row>
    <row r="30" spans="1:10" s="2" customFormat="1" ht="14.25">
      <c r="A30" s="42">
        <v>18</v>
      </c>
      <c r="B30" s="43"/>
      <c r="C30" s="43"/>
      <c r="D30" s="43"/>
      <c r="E30" s="21"/>
      <c r="F30" s="44"/>
      <c r="G30" s="43"/>
      <c r="H30" s="43"/>
      <c r="I30" s="100">
        <f t="shared" si="0"/>
        <v>0</v>
      </c>
      <c r="J30" s="103"/>
    </row>
    <row r="31" spans="1:10" s="2" customFormat="1" ht="14.25">
      <c r="A31" s="42">
        <v>19</v>
      </c>
      <c r="B31" s="43"/>
      <c r="C31" s="43"/>
      <c r="D31" s="43"/>
      <c r="E31" s="21"/>
      <c r="F31" s="44"/>
      <c r="G31" s="43"/>
      <c r="H31" s="43"/>
      <c r="I31" s="100">
        <f t="shared" si="0"/>
        <v>0</v>
      </c>
      <c r="J31" s="103"/>
    </row>
    <row r="32" spans="1:10" s="2" customFormat="1" ht="14.25">
      <c r="A32" s="42">
        <v>20</v>
      </c>
      <c r="B32" s="43"/>
      <c r="C32" s="43"/>
      <c r="D32" s="43"/>
      <c r="E32" s="21"/>
      <c r="F32" s="44"/>
      <c r="G32" s="43"/>
      <c r="H32" s="43"/>
      <c r="I32" s="100">
        <f t="shared" si="0"/>
        <v>0</v>
      </c>
      <c r="J32" s="103"/>
    </row>
    <row r="33" spans="1:10" s="2" customFormat="1" ht="14.25">
      <c r="A33" s="42">
        <v>21</v>
      </c>
      <c r="B33" s="43"/>
      <c r="C33" s="43"/>
      <c r="D33" s="43"/>
      <c r="E33" s="21"/>
      <c r="F33" s="44"/>
      <c r="G33" s="43"/>
      <c r="H33" s="43"/>
      <c r="I33" s="100">
        <f t="shared" si="0"/>
        <v>0</v>
      </c>
      <c r="J33" s="103"/>
    </row>
    <row r="34" spans="1:10" s="2" customFormat="1" ht="14.25">
      <c r="A34" s="42">
        <v>22</v>
      </c>
      <c r="B34" s="43"/>
      <c r="C34" s="43"/>
      <c r="D34" s="43"/>
      <c r="E34" s="21"/>
      <c r="F34" s="44"/>
      <c r="G34" s="43"/>
      <c r="H34" s="43"/>
      <c r="I34" s="100">
        <f t="shared" si="0"/>
        <v>0</v>
      </c>
      <c r="J34" s="103"/>
    </row>
    <row r="35" spans="1:10" s="3" customFormat="1" ht="14.25">
      <c r="A35" s="42"/>
      <c r="B35" s="43"/>
      <c r="C35" s="43"/>
      <c r="D35" s="43"/>
      <c r="E35" s="21"/>
      <c r="F35" s="44"/>
      <c r="G35" s="43"/>
      <c r="H35" s="43"/>
      <c r="I35" s="100">
        <f t="shared" si="0"/>
        <v>0</v>
      </c>
      <c r="J35" s="103"/>
    </row>
    <row r="36" spans="1:10" ht="15">
      <c r="A36" s="42">
        <v>23</v>
      </c>
      <c r="B36" s="46"/>
      <c r="C36" s="46"/>
      <c r="D36" s="47"/>
      <c r="E36" s="48"/>
      <c r="F36" s="49"/>
      <c r="G36" s="50"/>
      <c r="H36" s="50"/>
      <c r="I36" s="100">
        <f t="shared" si="0"/>
        <v>0</v>
      </c>
      <c r="J36" s="103"/>
    </row>
    <row r="37" spans="1:10" ht="15.75">
      <c r="A37" s="29"/>
      <c r="B37" s="30">
        <f>E39</f>
        <v>50</v>
      </c>
      <c r="C37" s="51" t="s">
        <v>35</v>
      </c>
      <c r="D37" s="31"/>
      <c r="E37" s="31"/>
      <c r="F37" s="52"/>
      <c r="G37" s="112"/>
      <c r="H37" s="112"/>
      <c r="I37" s="52"/>
      <c r="J37" s="96"/>
    </row>
    <row r="38" spans="1:10" ht="15.75">
      <c r="A38" s="53"/>
      <c r="B38" s="6"/>
      <c r="D38" s="54" t="s">
        <v>36</v>
      </c>
      <c r="E38" s="6" t="s">
        <v>37</v>
      </c>
      <c r="F38" s="55"/>
      <c r="I38" s="6"/>
      <c r="J38" s="98"/>
    </row>
    <row r="39" spans="1:10" ht="15">
      <c r="A39" s="53"/>
      <c r="B39" s="6"/>
      <c r="C39" s="56"/>
      <c r="D39" s="56"/>
      <c r="E39" s="57">
        <f>IF((B10*0.1)&lt;50,50,B10*0.1)</f>
        <v>50</v>
      </c>
      <c r="F39" s="56"/>
      <c r="I39" s="6"/>
      <c r="J39" s="98"/>
    </row>
    <row r="40" spans="1:10" ht="15">
      <c r="A40" s="53"/>
      <c r="B40" s="6"/>
      <c r="I40" s="6"/>
      <c r="J40" s="98"/>
    </row>
    <row r="41" spans="1:10" ht="15.75">
      <c r="A41" s="29"/>
      <c r="B41" s="30">
        <f>(E43+E44+E45+E46+F43+F44+F45+F46)</f>
        <v>0</v>
      </c>
      <c r="C41" s="31" t="s">
        <v>38</v>
      </c>
      <c r="D41" s="32"/>
      <c r="E41" s="32"/>
      <c r="F41" s="112"/>
      <c r="G41" s="112"/>
      <c r="H41" s="52"/>
      <c r="I41" s="52"/>
      <c r="J41" s="96"/>
    </row>
    <row r="42" spans="1:10" ht="15">
      <c r="A42" s="53"/>
      <c r="B42" s="6"/>
      <c r="C42" s="6" t="s">
        <v>39</v>
      </c>
      <c r="D42" s="6" t="s">
        <v>40</v>
      </c>
      <c r="E42" s="6" t="s">
        <v>41</v>
      </c>
      <c r="F42" s="58" t="s">
        <v>42</v>
      </c>
      <c r="G42" s="59"/>
      <c r="H42" s="60"/>
      <c r="I42" s="6"/>
      <c r="J42" s="98"/>
    </row>
    <row r="43" spans="1:11" ht="18.75">
      <c r="A43" s="53"/>
      <c r="B43" s="5" t="s">
        <v>43</v>
      </c>
      <c r="C43" s="61" t="s">
        <v>44</v>
      </c>
      <c r="D43" s="62">
        <v>0</v>
      </c>
      <c r="E43" s="63" t="str">
        <f>IF(OR(C43="region2",C43="Japan",C43="Korea",C43="Macau",C43="Hong Kong"),(180+(D43*2-1)*40)*0.55,IF(OR(C43="region3",C43="Cambodia",C43="Indonesia",C43="Malaysia",C43="Philippines",C43="Singapore",C43="Thailand",C43="Viet Nam"),(190+(D43*2-1)*45)*0.55,IF(OR(C43="region4",C43="Australia",C43="New Caledonia",C43="New Zealand",C43="Papua New Guinea"),(210+(D43*2-1)*55)*0.55,IF(OR(C43="region5",C43="USA",C43="America",C43="Canada",C43="Austria",C43="Denmark",C43="Fiji",C43="Finland",C43="France",C43="Germany",C43="Greece",C43="Ireland",C43="Italy",C43="Malta",C43="Netherlands",C43="Norway",C43="Portugal",C43="Spain",C43="Sweden",C43="Switzerland",C43="UK",C43="Vanuatu"),(280+(D43*2-1)*75)*0.55,IF(OR(C43="region7",C43="Pakistan",C43="Sri Lanka",C43="Turkey"),(325+(D43*2-1)*90)*0.55,IF(OR(C43="region8",C43="Russia",C43="Latvia",C43="Bulgaria"),(455+(D43*2-1)*120)*0.55,IF(OR(C43="region9",C43="Brazil",C43="Argentina",C43="Mexico"),(335+(D43*2-1)*100)*0.55,"0")))))))</f>
        <v>0</v>
      </c>
      <c r="F43" s="61">
        <v>0</v>
      </c>
      <c r="G43" s="64"/>
      <c r="H43" s="65"/>
      <c r="I43" s="6"/>
      <c r="J43" s="98"/>
      <c r="K43" s="97"/>
    </row>
    <row r="44" spans="1:10" ht="18.75">
      <c r="A44" s="53"/>
      <c r="B44" s="5" t="s">
        <v>45</v>
      </c>
      <c r="C44" s="61" t="s">
        <v>44</v>
      </c>
      <c r="D44" s="62">
        <v>0</v>
      </c>
      <c r="E44" s="63" t="str">
        <f>IF(OR(C44="region2",C44="Japan",C44="R.Korea"),(180+(D44*2-1)*40)*0.55,IF(OR(C44="region3",C44="Cambodia",C44="Indonesia",C44="Malaysia",C44="Philippines",C44="Singapore",C44="Thailand",C44="Viet Nam"),(190+(D44*2-1)*45)*0.55,IF(OR(C44="region4",C44="Australia",C44="New Caledonia",C44="New Zealand",C44="Papua New Guinea"),(210+(D44*2-1)*55)*0.55,IF(OR(C44="region5",C44="USA",C44="America",C44="Canada",C44="Austria",C44="Denmark",C44="Fiji",C44="Finland",C44="France",C44="Germany",C44="Greece",C44="Ireland",C44="Italy",C44="Malta",C44="Netherlands",C44="Norway",C44="Portugal",C44="Spain",C44="Sweden",C44="Switzerland",C44="UK",C44="Vanuatu"),(280+(D44*2-1)*75)*0.55,IF(OR(C44="region7",C44="Pakistan",C44="Sri Lanka",C44="Turkey"),(325+(D44*2-1)*90)*0.55,IF(OR(C44="region8",C44="Russia",C44="Latvia",C44="Bulgaria"),(455+(D44*2-1)*120)*0.55,IF(OR(C44="region9",C44="Brazil",C44="Argentina",C44="Mexico"),(355+(D44*2-1)*100)*0.55,"0")))))))</f>
        <v>0</v>
      </c>
      <c r="F44" s="61">
        <v>0</v>
      </c>
      <c r="I44" s="6"/>
      <c r="J44" s="98"/>
    </row>
    <row r="45" spans="1:10" ht="18" customHeight="1">
      <c r="A45" s="53"/>
      <c r="B45" s="5" t="s">
        <v>46</v>
      </c>
      <c r="C45" s="61" t="s">
        <v>44</v>
      </c>
      <c r="D45" s="62">
        <v>0</v>
      </c>
      <c r="E45" s="63" t="str">
        <f>IF(OR(C45="region2",C45="Japan",C45="R.Korea"),(180+(D45*2-1)*40)*0.55,IF(OR(C45="region3",C45="Cambodia",C45="Indonesia",C45="Malaysia",C45="Philippines",C45="Singapore",C45="Thailand",C45="Viet Nam"),(190+(D45*2-1)*45)*0.55,IF(OR(C45="region4",C45="Australia",C45="New Caledonia",C45="New Zealand",C45="Papua New Guinea"),(210+(D45*2-1)*55)*0.55,IF(OR(C45="region5",C45="USA",C45="America",C45="Canada",C45="Austria",C45="Denmark",C45="Fiji",C45="Finland",C45="France",C45="Germany",C45="Greece",C45="Ireland",C45="Italy",C45="Malta",C45="Netherlands",C45="Norway",C45="Portugal",C45="Spain",C45="Sweden",C45="Switzerland",C45="UK",C45="Vanuatu"),(280+(D45*2-1)*75)*0.55,IF(OR(C45="region7",C45="Pakistan",C45="Sri Lanka",C45="Turkey"),(325+(D45*2-1)*90)*0.55,IF(OR(C45="region8",C45="Russia",C45="Latvia",C45="Bulgaria"),(455+(D45*2-1)*120)*0.55,IF(OR(C45="region9",C45="Brazil",C45="Argentina",C45="Mexico"),(335+(D45*2-1)*100)*0.55,"0")))))))</f>
        <v>0</v>
      </c>
      <c r="F45" s="61">
        <v>0</v>
      </c>
      <c r="I45" s="6"/>
      <c r="J45" s="98"/>
    </row>
    <row r="46" spans="1:10" ht="18" customHeight="1">
      <c r="A46" s="53"/>
      <c r="B46" s="5" t="s">
        <v>47</v>
      </c>
      <c r="C46" s="61" t="s">
        <v>44</v>
      </c>
      <c r="D46" s="62">
        <v>0</v>
      </c>
      <c r="E46" s="63" t="str">
        <f>IF(OR(C46="region2",C46="Japan",C46="R.Korea"),(180+(D46*2-1)*40)*0.55,IF(OR(C46="region3",C46="Cambodia",C46="Indonesia",C46="Malaysia",C46="Philippines",C46="Singapore",C46="Thailand",C46="Viet Nam"),(190+(D46*2-1)*45)*0.55,IF(OR(C46="region4",C46="Australia",C46="New Caledonia",C46="New Zealand",C46="Papua New Guinea"),(210+(D46*2-1)*55)*0.55,IF(OR(C46="region5",C46="USA",C46="America",C46="Canada",C46="Austria",C46="Denmark",C46="Fiji",C46="Finland",C46="France",C46="Germany",C46="Greece",C46="Ireland",C46="Italy",C46="Malta",C46="Netherlands",C46="Norway",C46="Portugal",C46="Spain",C46="Sweden",C46="Switzerland",C46="UK",C46="Vanuatu"),(280+(D46*2-1)*75)*0.55,IF(OR(C46="region7",C46="Pakistan",C46="Sri Lanka",C46="Turkey"),(325+(D46*2-1)*90)*0.55,IF(OR(C46="region8",C46="Russia",C46="Latvia",C46="Bulgaria"),(455+(D46*2-1)*120)*0.55,IF(OR(C46="region9",C46="Brazil",C46="Argentina",C46="Mexico"),(335+(D46*2-1)*100)*0.55,"0")))))))</f>
        <v>0</v>
      </c>
      <c r="F46" s="61">
        <v>0</v>
      </c>
      <c r="I46" s="6"/>
      <c r="J46" s="98"/>
    </row>
    <row r="47" spans="1:10" ht="15.75">
      <c r="A47" s="29"/>
      <c r="B47" s="66">
        <f>IF(OR(C48="Without Insurance"),0,IF(OR(C48="With Insurance"),E58*0.05))</f>
        <v>0.45864000000000005</v>
      </c>
      <c r="C47" s="31" t="s">
        <v>48</v>
      </c>
      <c r="D47" s="31"/>
      <c r="E47" s="31"/>
      <c r="F47" s="31"/>
      <c r="G47" s="31"/>
      <c r="H47" s="52"/>
      <c r="I47" s="52"/>
      <c r="J47" s="96"/>
    </row>
    <row r="48" spans="1:10" ht="15.75">
      <c r="A48" s="53"/>
      <c r="B48" s="6"/>
      <c r="C48" s="67" t="s">
        <v>49</v>
      </c>
      <c r="D48" s="68" t="s">
        <v>50</v>
      </c>
      <c r="E48" s="69"/>
      <c r="F48" s="69"/>
      <c r="G48" s="69"/>
      <c r="H48" s="69"/>
      <c r="I48" s="69"/>
      <c r="J48" s="105"/>
    </row>
    <row r="49" spans="1:10" ht="15.75">
      <c r="A49" s="53"/>
      <c r="B49" s="6"/>
      <c r="D49" s="68" t="s">
        <v>51</v>
      </c>
      <c r="E49" s="69"/>
      <c r="F49" s="69"/>
      <c r="G49" s="69"/>
      <c r="H49" s="69"/>
      <c r="I49" s="69"/>
      <c r="J49" s="105"/>
    </row>
    <row r="50" spans="1:10" ht="15.75">
      <c r="A50" s="53"/>
      <c r="B50" s="70"/>
      <c r="D50" s="68" t="s">
        <v>52</v>
      </c>
      <c r="E50" s="69"/>
      <c r="F50" s="69"/>
      <c r="G50" s="69"/>
      <c r="H50" s="69"/>
      <c r="I50" s="69"/>
      <c r="J50" s="105"/>
    </row>
    <row r="51" spans="1:10" ht="15.75">
      <c r="A51" s="53"/>
      <c r="C51" s="56"/>
      <c r="D51" s="68" t="s">
        <v>53</v>
      </c>
      <c r="E51" s="69"/>
      <c r="F51" s="69"/>
      <c r="G51" s="69"/>
      <c r="H51" s="69"/>
      <c r="I51" s="69"/>
      <c r="J51" s="105"/>
    </row>
    <row r="52" spans="1:10" ht="25.5" customHeight="1" hidden="1">
      <c r="A52" s="53"/>
      <c r="B52" s="6"/>
      <c r="I52" s="6"/>
      <c r="J52" s="98"/>
    </row>
    <row r="53" spans="1:10" ht="17.25" customHeight="1">
      <c r="A53" s="29"/>
      <c r="B53" s="71">
        <f>D55</f>
        <v>0</v>
      </c>
      <c r="C53" s="72" t="s">
        <v>54</v>
      </c>
      <c r="D53" s="73" t="s">
        <v>55</v>
      </c>
      <c r="E53" s="33"/>
      <c r="F53" s="33"/>
      <c r="G53" s="33"/>
      <c r="H53" s="33"/>
      <c r="I53" s="33"/>
      <c r="J53" s="96"/>
    </row>
    <row r="54" spans="1:10" ht="17.25" customHeight="1">
      <c r="A54" s="74"/>
      <c r="B54" s="75"/>
      <c r="C54" s="76" t="s">
        <v>56</v>
      </c>
      <c r="D54" s="34" t="s">
        <v>57</v>
      </c>
      <c r="E54" s="34"/>
      <c r="F54" s="34"/>
      <c r="G54" s="34"/>
      <c r="H54" s="34"/>
      <c r="I54" s="34"/>
      <c r="J54" s="106"/>
    </row>
    <row r="55" spans="1:10" ht="17.25" customHeight="1">
      <c r="A55" s="53"/>
      <c r="B55" s="6"/>
      <c r="C55" s="6">
        <v>0</v>
      </c>
      <c r="D55" s="6">
        <f>C55*8</f>
        <v>0</v>
      </c>
      <c r="I55" s="6"/>
      <c r="J55" s="98"/>
    </row>
    <row r="56" spans="1:10" ht="15.75">
      <c r="A56" s="29"/>
      <c r="B56" s="77">
        <f>E58</f>
        <v>9.1728</v>
      </c>
      <c r="C56" s="31" t="s">
        <v>58</v>
      </c>
      <c r="D56" s="31" t="s">
        <v>70</v>
      </c>
      <c r="E56" s="31"/>
      <c r="F56" s="29"/>
      <c r="G56" s="30"/>
      <c r="H56" s="112"/>
      <c r="I56" s="112"/>
      <c r="J56" s="96"/>
    </row>
    <row r="57" spans="2:10" ht="15.75">
      <c r="B57" s="78"/>
      <c r="C57" s="6" t="s">
        <v>59</v>
      </c>
      <c r="D57" s="53"/>
      <c r="E57" s="6" t="s">
        <v>25</v>
      </c>
      <c r="I57" s="6"/>
      <c r="J57" s="98"/>
    </row>
    <row r="58" spans="2:10" ht="15.75">
      <c r="B58" s="78"/>
      <c r="C58" s="79" t="s">
        <v>60</v>
      </c>
      <c r="D58" s="53"/>
      <c r="E58" s="80">
        <f>IF(AND(C58="WestUnion",C48="Without Insurance"),(B10+B37+B41)*0.165,IF(AND(C58="MoneyBookers",C48="Without Insurance"),(B10+B37+B41)*0.168*1.02,IF(AND(C58="PayPal",C48="Without Insurance"),(B10+B37+B41)*0.168*1.04,IF(AND(C58="WestUnion",C48="With Insurance"),((B10+B37+B41+B53)*0.168)*1.05,IF(AND(C58="MoneyBookers",C48="With Insurance"),((B10+B37+B41+B53)*0.168)*1.02*1.05,IF(AND(C58="PayPal",C48="With Insurance"),((B10+B37+B41+B53)*0.168)*1.04*1.05))))))</f>
        <v>9.1728</v>
      </c>
      <c r="F58" s="81"/>
      <c r="G58" s="64" t="s">
        <v>61</v>
      </c>
      <c r="I58" s="6"/>
      <c r="J58" s="98"/>
    </row>
    <row r="59" spans="1:10" ht="15.75">
      <c r="A59" s="53"/>
      <c r="B59" s="82" t="s">
        <v>62</v>
      </c>
      <c r="C59" s="83"/>
      <c r="D59" s="84">
        <f>SUM(D62:D72)-B56</f>
        <v>-9.1728</v>
      </c>
      <c r="I59" s="6"/>
      <c r="J59" s="98"/>
    </row>
    <row r="60" spans="1:10" ht="15.75">
      <c r="A60" s="74"/>
      <c r="B60" s="85"/>
      <c r="C60" s="86"/>
      <c r="D60" s="87"/>
      <c r="E60" s="34"/>
      <c r="F60" s="34"/>
      <c r="G60" s="34"/>
      <c r="H60" s="34"/>
      <c r="I60" s="34"/>
      <c r="J60" s="106"/>
    </row>
    <row r="61" spans="1:10" ht="15.75">
      <c r="A61" s="53"/>
      <c r="B61" s="55" t="s">
        <v>63</v>
      </c>
      <c r="I61" s="6"/>
      <c r="J61" s="98"/>
    </row>
    <row r="62" spans="1:10" ht="15">
      <c r="A62" s="53"/>
      <c r="B62" s="6" t="s">
        <v>64</v>
      </c>
      <c r="C62" s="6" t="s">
        <v>65</v>
      </c>
      <c r="D62" s="67">
        <v>0</v>
      </c>
      <c r="I62" s="6"/>
      <c r="J62" s="98"/>
    </row>
    <row r="63" spans="1:10" ht="15">
      <c r="A63" s="53"/>
      <c r="B63" s="88"/>
      <c r="C63" s="67"/>
      <c r="D63" s="67"/>
      <c r="I63" s="6"/>
      <c r="J63" s="98"/>
    </row>
    <row r="64" spans="1:10" ht="15">
      <c r="A64" s="53"/>
      <c r="B64" s="89"/>
      <c r="C64" s="67"/>
      <c r="D64" s="67"/>
      <c r="I64" s="6"/>
      <c r="J64" s="98"/>
    </row>
    <row r="65" spans="1:10" ht="15">
      <c r="A65" s="53"/>
      <c r="B65" s="89"/>
      <c r="C65" s="67"/>
      <c r="D65" s="67"/>
      <c r="I65" s="6"/>
      <c r="J65" s="98"/>
    </row>
    <row r="66" spans="1:10" ht="15">
      <c r="A66" s="53"/>
      <c r="B66" s="89"/>
      <c r="C66" s="67"/>
      <c r="D66" s="67"/>
      <c r="I66" s="6"/>
      <c r="J66" s="98"/>
    </row>
    <row r="67" spans="1:10" ht="15">
      <c r="A67" s="107"/>
      <c r="B67" s="108"/>
      <c r="C67" s="109"/>
      <c r="D67" s="109"/>
      <c r="E67" s="110"/>
      <c r="F67" s="110"/>
      <c r="G67" s="110"/>
      <c r="H67" s="110"/>
      <c r="I67" s="110"/>
      <c r="J67" s="111"/>
    </row>
  </sheetData>
  <mergeCells count="17">
    <mergeCell ref="A2:J2"/>
    <mergeCell ref="C3:D3"/>
    <mergeCell ref="F3:G3"/>
    <mergeCell ref="A4:B4"/>
    <mergeCell ref="C4:D4"/>
    <mergeCell ref="F4:H4"/>
    <mergeCell ref="A5:B5"/>
    <mergeCell ref="C5:D5"/>
    <mergeCell ref="C6:D6"/>
    <mergeCell ref="A7:B7"/>
    <mergeCell ref="C7:D7"/>
    <mergeCell ref="F41:G41"/>
    <mergeCell ref="H56:I56"/>
    <mergeCell ref="A8:B8"/>
    <mergeCell ref="C8:D8"/>
    <mergeCell ref="G10:H10"/>
    <mergeCell ref="G37:H37"/>
  </mergeCells>
  <dataValidations count="6">
    <dataValidation type="list" allowBlank="1" showInputMessage="1" showErrorMessage="1" sqref="C58">
      <formula1>"WestUnion,MoneyBookers,Paypal"</formula1>
    </dataValidation>
    <dataValidation type="list" allowBlank="1" showInputMessage="1" showErrorMessage="1" sqref="C55">
      <formula1>"0,1,2,3,4,5,6,7,8,9,10"</formula1>
    </dataValidation>
    <dataValidation type="list" allowBlank="1" showInputMessage="1" showErrorMessage="1" sqref="C48">
      <formula1>"Without Insurance,With Insurance"</formula1>
    </dataValidation>
    <dataValidation type="list" allowBlank="1" showInputMessage="1" showErrorMessage="1" sqref="D43:D46">
      <formula1>"0,0.5,1,1.5,2,2.5,3,3.5,4,4.5,5,5.5,6,6.5,7,7.5,8,8.5,9,9.5,10,10.5,11,11.5,12,12.5,13,13.5,14,14.5,15,15.5,16,16.5,17,17.5,18,18.5,19,19.5,20"</formula1>
    </dataValidation>
    <dataValidation type="list" allowBlank="1" showInputMessage="1" showErrorMessage="1" sqref="C43:C46">
      <formula1>"unknown,America,Australia,Austria,Canada,Finland,France,Germany,Greece,Hong Kong,Ireland,Italy,Japan,Korea,Macau,Malaysia,Netherlands,New Zealand,Norway,Singapore,Spain,Sweden,Switzerland,Thailand,Turkey,UK,Brazil,Argentina,Mexico,Russia,Latvia,Bulgaria"</formula1>
    </dataValidation>
    <dataValidation type="list" allowBlank="1" showInputMessage="1" showErrorMessage="1" sqref="F43:F46">
      <formula1>"0,10,20"</formula1>
    </dataValidation>
  </dataValidations>
  <hyperlinks>
    <hyperlink ref="E12" display="http://auction1.taobao.com/auction/item_detail-0db2-58c3285077c97b0265b1dfba6dfc24a6.jhtmlhttp://item.taobao.com/item.htm?id=17332549170&amp;ali_refid=a3_420434_1006:1102670695:6:%B1%A3%C2%DE:4858478584c63fa0bb210df50e9ef835&amp;ali_trackid=1_4858478584c63fa0bb210df50e9ef835&amp;spm=a230r.1.17.2.wDIH7A"/>
    <hyperlink ref="F8" r:id="rId1" tooltip="http://www.taobaobuying.com" display="www.taobaobuying.com"/>
    <hyperlink ref="F7" r:id="rId2" display="taobaobuying786@gmail.com"/>
    <hyperlink ref="F6" r:id="rId3" display="taobaobuying786@yahoo.com"/>
    <hyperlink ref="A2" r:id="rId4" tooltip="http://www.taobaobuying.com   Invoice - USD&#10;Friendly Reminder:Our exchange rate changes to 1CNY=0.165USD" display="www.taobaobuying.com   Invoice - USD&#10;Friendly Reminder:Our exchange rate changes to 1CNY=0.165USD"/>
  </hyperlinks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1996-12-09T01:32:42Z</dcterms:created>
  <dcterms:modified xsi:type="dcterms:W3CDTF">2014-01-09T14:55:46Z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2052-9.1.0.3935</vt:lpwstr>
  </property>
</Properties>
</file>